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firstSheet="6" activeTab="7"/>
  </bookViews>
  <sheets>
    <sheet name="Voorblad" sheetId="1" r:id="rId1"/>
    <sheet name="Inhoudsopgave" sheetId="2" r:id="rId2"/>
    <sheet name="Grondslagen voor de financiële " sheetId="3" r:id="rId3"/>
    <sheet name="Grondslagen voor de resultaatbe" sheetId="4" r:id="rId4"/>
    <sheet name="BALANS PER 31 DECEMBER 2020" sheetId="5" r:id="rId5"/>
    <sheet name="WINST- EN VERLIESREKENING OVER " sheetId="6" r:id="rId6"/>
    <sheet name="TOELICHTING OP DE BALANS PER 31" sheetId="7" r:id="rId7"/>
    <sheet name="TOELICHTING OP WINST- EN VERLIE" sheetId="8" r:id="rId8"/>
  </sheets>
  <definedNames>
    <definedName name="_xlnm.Print_Area" localSheetId="6">'TOELICHTING OP DE BALANS PER 31'!$A$1:$C$67</definedName>
    <definedName name="_xlnm.Print_Area" localSheetId="0">Voorblad!$A$1:$C$51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8"/>
  <c r="B18"/>
  <c r="C50" i="7"/>
  <c r="B50"/>
  <c r="B56" s="1"/>
  <c r="C27"/>
  <c r="B27"/>
  <c r="C20"/>
  <c r="B20"/>
  <c r="B30" s="1"/>
  <c r="C11"/>
  <c r="C30" s="1"/>
  <c r="B11"/>
  <c r="B26" i="6"/>
  <c r="B30" s="1"/>
  <c r="C23"/>
  <c r="C30" s="1"/>
  <c r="C54" i="7" s="1"/>
  <c r="B23" i="6"/>
  <c r="C23" i="5"/>
  <c r="B23"/>
  <c r="C20"/>
  <c r="C12"/>
  <c r="B12"/>
  <c r="C56" i="7" l="1"/>
</calcChain>
</file>

<file path=xl/sharedStrings.xml><?xml version="1.0" encoding="utf-8"?>
<sst xmlns="http://schemas.openxmlformats.org/spreadsheetml/2006/main" count="161" uniqueCount="112">
  <si>
    <t xml:space="preserve">                              STICHTING TOT BEHOUD VAN DE SINT VICTORKERK</t>
  </si>
  <si>
    <t xml:space="preserve">                                   te</t>
  </si>
  <si>
    <t xml:space="preserve">                              WADDINXVEEN</t>
  </si>
  <si>
    <t xml:space="preserve">                                   Rapport inzake de jaarrekening 2020</t>
  </si>
  <si>
    <t xml:space="preserve">                                   d.d. 19 mei 2021</t>
  </si>
  <si>
    <t>JAARREKENING</t>
  </si>
  <si>
    <t>Pagina</t>
  </si>
  <si>
    <t>Grondslagen voor de financiële verslaggeving</t>
  </si>
  <si>
    <t>Grondslagen voor de resultaatbepaling</t>
  </si>
  <si>
    <t>Balans per 31 december 2020</t>
  </si>
  <si>
    <t>Winst- en verliesrekening over 2020</t>
  </si>
  <si>
    <t>Toelichting op de balans per 31 december 2020</t>
  </si>
  <si>
    <t>Toelichting op de winst- en verliesrekening 2020</t>
  </si>
  <si>
    <t>Algemene waarderingsgrondslag</t>
  </si>
  <si>
    <t>De algemene waarderingsgrondslag voor de waardering van de activa en passiva, alsmede voor</t>
  </si>
  <si>
    <t>de bepaling van het resultaat, is de verkrijgings- of vervaardigingsprijs. Voor zover niet</t>
  </si>
  <si>
    <t>anders vermeld, worden activa en passiva opgenomen voor de nominale waarde.</t>
  </si>
  <si>
    <t>Grondslagen voor de waardering van activa en passiva</t>
  </si>
  <si>
    <t>Vorderingen en overlopende activa</t>
  </si>
  <si>
    <t xml:space="preserve">De vorderingen en overlopende activa zijn gewaardeerd tegen de nominale waarde, </t>
  </si>
  <si>
    <t>voor zover nodig onder aftrek van voorzieningen voor het risico van oninbaarheid.</t>
  </si>
  <si>
    <t>De voorderingen en overlopende activa hebben een verwachte loopijd van maximaal één jaar.</t>
  </si>
  <si>
    <t>Liquide middelen</t>
  </si>
  <si>
    <t>De liquide middelen staan, voor zover niet anders vermeld, ter vrije beschikking van de</t>
  </si>
  <si>
    <t>Stichting tot Behoud van de Sint Victorkerk te Waddinxveen.</t>
  </si>
  <si>
    <t>Langlopende schulden</t>
  </si>
  <si>
    <t>De langlopende schulden staan gewaardeerd tegen de nominale waarde en hebben een looptijd</t>
  </si>
  <si>
    <t>langer dan één jaar.</t>
  </si>
  <si>
    <t>Kortlopende schulden</t>
  </si>
  <si>
    <t>De kortlopende schulden staan gewaardeerd tegen de nominale waarde en hebben een looptijd</t>
  </si>
  <si>
    <t>van ten hoogste één jaar.</t>
  </si>
  <si>
    <t>Algemeen</t>
  </si>
  <si>
    <t>Het resultaat wordt bepaald als het verschil tussen de omzet en alle hiermee verbonden, aan het</t>
  </si>
  <si>
    <t xml:space="preserve">verslagjaar toe te rekenen kosten. De kosten worden bepaald met inachtneming van de hiervoor </t>
  </si>
  <si>
    <t>vermelde waarderingsgrondslagen.</t>
  </si>
  <si>
    <t xml:space="preserve">Winsten worden verantwoord in het jaar waarin de omzet is gerealiseerd. Verliezen worden in </t>
  </si>
  <si>
    <t>aanmerking genomen in het jaar waarin deze voorzienbaar zijn.</t>
  </si>
  <si>
    <t>De overige baten en lasten worden toegerekend aan de verslagperiode waarop deze betrekking</t>
  </si>
  <si>
    <t>hebben.</t>
  </si>
  <si>
    <t>Overige kosten</t>
  </si>
  <si>
    <t>De overige kosten zijn opgenomen tegen uitgaafprijs.</t>
  </si>
  <si>
    <t>Financiële baten en lasten</t>
  </si>
  <si>
    <t>De financiële baten en lasten betreffen de van derden ontvangen (te ontvangen) en aan derden</t>
  </si>
  <si>
    <t>betaalde (te betalen) interest.</t>
  </si>
  <si>
    <t>in euro's</t>
  </si>
  <si>
    <t>ACTIVA</t>
  </si>
  <si>
    <t>Vlottende activa</t>
  </si>
  <si>
    <t>Vooruitbetaalde huur Concordia</t>
  </si>
  <si>
    <t>Voorraad wijn (203 stuks)</t>
  </si>
  <si>
    <t xml:space="preserve">Vorderingen en overlopende activa        </t>
  </si>
  <si>
    <t xml:space="preserve">Liquide middelen                                    </t>
  </si>
  <si>
    <t xml:space="preserve">                      ------------</t>
  </si>
  <si>
    <t>Stand per 31 december</t>
  </si>
  <si>
    <t>=======</t>
  </si>
  <si>
    <t>PASSIVA</t>
  </si>
  <si>
    <t>Eigen vermogen</t>
  </si>
  <si>
    <t>Voorziening locatieraad</t>
  </si>
  <si>
    <t>Nog te betalen bedragen</t>
  </si>
  <si>
    <t>Opbrengsten</t>
  </si>
  <si>
    <t>Boterletters</t>
  </si>
  <si>
    <t>Bridgedagen</t>
  </si>
  <si>
    <t>Gelegenheidskaarten</t>
  </si>
  <si>
    <t>Giften diversen</t>
  </si>
  <si>
    <t>Jam</t>
  </si>
  <si>
    <t>Kerkjes (8 stuks)</t>
  </si>
  <si>
    <t>Kerstmarkten</t>
  </si>
  <si>
    <t>Klaverjassen</t>
  </si>
  <si>
    <r>
      <rPr>
        <sz val="12"/>
        <color rgb="FF000000"/>
        <rFont val="Arial Narrow"/>
        <charset val="1"/>
      </rPr>
      <t xml:space="preserve">Leesboeken       </t>
    </r>
    <r>
      <rPr>
        <sz val="10"/>
        <color rgb="FF000000"/>
        <rFont val="Arial Narrow"/>
        <charset val="1"/>
      </rPr>
      <t>(Markten+Sint Victor - m.i.b.v.cd.dvd.kaars.spel.religie)</t>
    </r>
  </si>
  <si>
    <t>Verkoop diverse artikelen</t>
  </si>
  <si>
    <t>Oud papier</t>
  </si>
  <si>
    <t>Postzegels</t>
  </si>
  <si>
    <t>Rente bank 2020</t>
  </si>
  <si>
    <t>Veiling / Internet / e.d.</t>
  </si>
  <si>
    <t>Wijn ( 630 flessen) (omzet minus inkoopprijs)</t>
  </si>
  <si>
    <t xml:space="preserve">Correctie </t>
  </si>
  <si>
    <t>Som der opbrengsten</t>
  </si>
  <si>
    <t>Kosten</t>
  </si>
  <si>
    <t>Som der kosten</t>
  </si>
  <si>
    <t>Resultaat per 31 december</t>
  </si>
  <si>
    <t>Vooruitbetaalde bedragen</t>
  </si>
  <si>
    <t>Voorraad wijn ( 203 flessen)</t>
  </si>
  <si>
    <t>Nog te ontvangen bedragen (2020: kerkjes)</t>
  </si>
  <si>
    <t>Afrekening 4e kwartaal oud papier</t>
  </si>
  <si>
    <t>Nog te ontvangen bedragen wijn</t>
  </si>
  <si>
    <t xml:space="preserve">Creditrente ABN AMRO bank </t>
  </si>
  <si>
    <t>Rekening-courant ABN AMRO bank</t>
  </si>
  <si>
    <t>ABN AMRO bank kapitaalindexrekening</t>
  </si>
  <si>
    <t>Kas</t>
  </si>
  <si>
    <t>Activa per 31 december</t>
  </si>
  <si>
    <t>Stand per 1 januari</t>
  </si>
  <si>
    <t>Af: correctie balans 2019 (nog te ontvangen creditrente ABN AMRO bank)</t>
  </si>
  <si>
    <t xml:space="preserve">Af: uitgaven via locatieraad </t>
  </si>
  <si>
    <t>----------</t>
  </si>
  <si>
    <t>Bij: nog te betalen bedragen (kosten website 2e halfjaar)</t>
  </si>
  <si>
    <t>Bij: resultaat boekjaar</t>
  </si>
  <si>
    <t>ABN AMRO bankkosten</t>
  </si>
  <si>
    <t>Huur opslagruimte</t>
  </si>
  <si>
    <t>Lief en leed VAC</t>
  </si>
  <si>
    <t>Inpakmateriaal/papier etc.</t>
  </si>
  <si>
    <t>Nieuwjaarsbijeenkomst en Buffet door het jaar</t>
  </si>
  <si>
    <t xml:space="preserve">Klaverjassen </t>
  </si>
  <si>
    <t>Kaarsjes enveloppen Pinksteren</t>
  </si>
  <si>
    <t>Kosten VAC website</t>
  </si>
  <si>
    <t xml:space="preserve">Wadcultuur huur markkraam                          </t>
  </si>
  <si>
    <t>Wijn ( niet traceerbaar / te kort ) 18 flessen</t>
  </si>
  <si>
    <t>Wijn eigen gebruik 2 flessen</t>
  </si>
  <si>
    <t xml:space="preserve">Aldus door het bestuur goedgekeurd op 19 mei 2021 en op 28 mei 2021 </t>
  </si>
  <si>
    <t>ondertekend door de voorzitter en penningmeester.</t>
  </si>
  <si>
    <t xml:space="preserve">De voorzitter                                             </t>
  </si>
  <si>
    <t>De penningmeester</t>
  </si>
  <si>
    <t xml:space="preserve">J.H. Kientz                                                      </t>
  </si>
  <si>
    <t>A. de Koning-Westerveld</t>
  </si>
</sst>
</file>

<file path=xl/styles.xml><?xml version="1.0" encoding="utf-8"?>
<styleSheet xmlns="http://schemas.openxmlformats.org/spreadsheetml/2006/main">
  <numFmts count="1">
    <numFmt numFmtId="164" formatCode="dd/mm/yyyy"/>
  </numFmts>
  <fonts count="12">
    <font>
      <sz val="12"/>
      <color rgb="FF000000"/>
      <name val="Calibri"/>
      <family val="2"/>
      <charset val="1"/>
    </font>
    <font>
      <sz val="12"/>
      <color rgb="FF000000"/>
      <name val="Arial Narrow"/>
      <charset val="1"/>
    </font>
    <font>
      <b/>
      <sz val="14"/>
      <color rgb="FF000000"/>
      <name val="Arial Narrow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Arial Narrow"/>
      <charset val="1"/>
    </font>
    <font>
      <b/>
      <sz val="12"/>
      <color rgb="FF000000"/>
      <name val="Calibri"/>
      <family val="2"/>
      <charset val="1"/>
    </font>
    <font>
      <b/>
      <i/>
      <sz val="12"/>
      <color rgb="FF000000"/>
      <name val="Arial Narrow"/>
      <charset val="1"/>
    </font>
    <font>
      <b/>
      <sz val="20"/>
      <color rgb="FF000000"/>
      <name val="Arial Narrow"/>
      <charset val="1"/>
    </font>
    <font>
      <u/>
      <sz val="12"/>
      <color rgb="FF000000"/>
      <name val="Arial Narrow"/>
      <charset val="1"/>
    </font>
    <font>
      <sz val="12"/>
      <color rgb="FF000000"/>
      <name val="Arial Narrow"/>
      <family val="2"/>
      <charset val="1"/>
    </font>
    <font>
      <sz val="10"/>
      <color rgb="FF000000"/>
      <name val="Arial Narrow"/>
      <charset val="1"/>
    </font>
    <font>
      <sz val="12"/>
      <color rgb="FF000000"/>
      <name val="Arial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9" fillId="0" borderId="0" xfId="0" applyFont="1"/>
    <xf numFmtId="3" fontId="1" fillId="0" borderId="0" xfId="0" applyNumberFormat="1" applyFont="1" applyAlignment="1">
      <alignment horizontal="right"/>
    </xf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1"/>
  <sheetViews>
    <sheetView zoomScale="85" zoomScaleNormal="85" workbookViewId="0">
      <selection activeCell="A21" sqref="A21"/>
    </sheetView>
  </sheetViews>
  <sheetFormatPr defaultColWidth="10.58203125" defaultRowHeight="15.5"/>
  <cols>
    <col min="1" max="1" width="76.33203125" customWidth="1"/>
    <col min="2" max="2" width="20.75" customWidth="1"/>
    <col min="3" max="3" width="18.83203125" style="1" customWidth="1"/>
  </cols>
  <sheetData>
    <row r="1" spans="1:3">
      <c r="A1" s="2"/>
      <c r="C1" s="3"/>
    </row>
    <row r="2" spans="1:3">
      <c r="A2" s="2"/>
      <c r="C2" s="3"/>
    </row>
    <row r="3" spans="1:3">
      <c r="A3" s="2"/>
      <c r="C3" s="3"/>
    </row>
    <row r="4" spans="1:3">
      <c r="A4" s="2"/>
      <c r="C4" s="3"/>
    </row>
    <row r="5" spans="1:3">
      <c r="A5" s="2"/>
      <c r="C5" s="3"/>
    </row>
    <row r="6" spans="1:3">
      <c r="A6" s="2"/>
      <c r="C6" s="3"/>
    </row>
    <row r="7" spans="1:3">
      <c r="A7" s="2"/>
      <c r="C7" s="3"/>
    </row>
    <row r="8" spans="1:3">
      <c r="A8" s="2"/>
      <c r="C8" s="3"/>
    </row>
    <row r="9" spans="1:3">
      <c r="A9" s="2"/>
      <c r="C9" s="3"/>
    </row>
    <row r="10" spans="1:3">
      <c r="A10" s="2"/>
      <c r="C10" s="3"/>
    </row>
    <row r="11" spans="1:3">
      <c r="A11" s="2"/>
      <c r="C11" s="3"/>
    </row>
    <row r="12" spans="1:3" s="5" customFormat="1" ht="18.5">
      <c r="A12" s="4" t="s">
        <v>0</v>
      </c>
      <c r="C12" s="6"/>
    </row>
    <row r="13" spans="1:3">
      <c r="A13" s="2" t="s">
        <v>1</v>
      </c>
      <c r="C13" s="3"/>
    </row>
    <row r="14" spans="1:3" s="5" customFormat="1" ht="18.5">
      <c r="A14" s="4" t="s">
        <v>2</v>
      </c>
      <c r="C14" s="6"/>
    </row>
    <row r="15" spans="1:3">
      <c r="A15" s="2"/>
      <c r="C15" s="3"/>
    </row>
    <row r="16" spans="1:3">
      <c r="A16" s="2"/>
      <c r="C16" s="7"/>
    </row>
    <row r="17" spans="1:3" s="9" customFormat="1">
      <c r="A17" s="8" t="s">
        <v>3</v>
      </c>
      <c r="C17" s="10"/>
    </row>
    <row r="18" spans="1:3">
      <c r="A18" s="2"/>
      <c r="C18" s="3"/>
    </row>
    <row r="19" spans="1:3">
      <c r="A19" s="2"/>
      <c r="C19" s="3"/>
    </row>
    <row r="20" spans="1:3">
      <c r="C20" s="3"/>
    </row>
    <row r="21" spans="1:3">
      <c r="A21" s="2"/>
      <c r="C21" s="3"/>
    </row>
    <row r="22" spans="1:3" ht="18">
      <c r="A22" s="11"/>
      <c r="C22" s="3"/>
    </row>
    <row r="23" spans="1:3" s="9" customFormat="1">
      <c r="A23" s="8" t="s">
        <v>4</v>
      </c>
      <c r="C23" s="10"/>
    </row>
    <row r="24" spans="1:3">
      <c r="A24" s="2"/>
      <c r="C24" s="3"/>
    </row>
    <row r="25" spans="1:3">
      <c r="A25" s="2"/>
      <c r="C25" s="3"/>
    </row>
    <row r="26" spans="1:3">
      <c r="A26" s="2"/>
      <c r="C26" s="3"/>
    </row>
    <row r="27" spans="1:3">
      <c r="A27" s="12"/>
      <c r="C27" s="3"/>
    </row>
    <row r="28" spans="1:3">
      <c r="A28" s="2"/>
      <c r="C28" s="3"/>
    </row>
    <row r="29" spans="1:3">
      <c r="A29" s="2"/>
      <c r="C29" s="3"/>
    </row>
    <row r="30" spans="1:3" ht="17" customHeight="1">
      <c r="C30" s="13"/>
    </row>
    <row r="47" spans="3:3" s="2" customFormat="1" ht="17" customHeight="1">
      <c r="C47" s="3"/>
    </row>
    <row r="48" spans="3:3" s="2" customFormat="1" ht="17" customHeight="1">
      <c r="C48" s="3"/>
    </row>
    <row r="49" spans="3:3" s="2" customFormat="1" ht="17" customHeight="1">
      <c r="C49" s="3"/>
    </row>
    <row r="50" spans="3:3" s="2" customFormat="1" ht="17" customHeight="1">
      <c r="C50" s="14"/>
    </row>
    <row r="51" spans="3:3" s="2" customFormat="1" ht="17" customHeight="1">
      <c r="C51" s="3"/>
    </row>
  </sheetData>
  <pageMargins left="0.75" right="0.359722222222222" top="1" bottom="0.61041666666666705" header="0.51180555555555496" footer="0.5"/>
  <pageSetup paperSize="9" orientation="portrait" useFirstPageNumber="1" horizontalDpi="300" verticalDpi="300"/>
  <headerFooter>
    <oddFooter>&amp;R&amp;"Arial Narrow,Standaard"&amp;10Pagina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zoomScale="85" zoomScaleNormal="85" workbookViewId="0">
      <selection activeCell="A21" sqref="A21"/>
    </sheetView>
  </sheetViews>
  <sheetFormatPr defaultColWidth="10.5" defaultRowHeight="15.5"/>
  <cols>
    <col min="1" max="1" width="36.5" customWidth="1"/>
  </cols>
  <sheetData>
    <row r="1" spans="1:3" s="2" customFormat="1" ht="57" customHeight="1">
      <c r="A1" s="15" t="s">
        <v>5</v>
      </c>
      <c r="C1" s="16" t="s">
        <v>6</v>
      </c>
    </row>
    <row r="2" spans="1:3" s="2" customFormat="1" ht="25">
      <c r="A2" s="17"/>
      <c r="C2" s="3"/>
    </row>
    <row r="3" spans="1:3" s="2" customFormat="1">
      <c r="A3" s="18" t="s">
        <v>7</v>
      </c>
      <c r="C3" s="19">
        <v>3</v>
      </c>
    </row>
    <row r="4" spans="1:3" s="2" customFormat="1" ht="18">
      <c r="A4" s="15"/>
      <c r="C4" s="3"/>
    </row>
    <row r="5" spans="1:3" s="2" customFormat="1">
      <c r="A5" s="18" t="s">
        <v>8</v>
      </c>
      <c r="C5" s="19">
        <v>4</v>
      </c>
    </row>
    <row r="6" spans="1:3" s="2" customFormat="1" ht="18">
      <c r="A6" s="15"/>
      <c r="C6" s="3"/>
    </row>
    <row r="7" spans="1:3" s="2" customFormat="1">
      <c r="A7" s="18" t="s">
        <v>9</v>
      </c>
      <c r="C7" s="19">
        <v>5</v>
      </c>
    </row>
    <row r="8" spans="1:3" s="2" customFormat="1" ht="18">
      <c r="A8" s="15"/>
      <c r="C8" s="3"/>
    </row>
    <row r="9" spans="1:3" s="2" customFormat="1">
      <c r="A9" s="18" t="s">
        <v>10</v>
      </c>
      <c r="C9" s="19">
        <v>6</v>
      </c>
    </row>
    <row r="10" spans="1:3" s="2" customFormat="1" ht="18">
      <c r="A10" s="15"/>
      <c r="C10" s="3"/>
    </row>
    <row r="11" spans="1:3" s="2" customFormat="1">
      <c r="A11" s="18" t="s">
        <v>11</v>
      </c>
      <c r="C11" s="19">
        <v>7</v>
      </c>
    </row>
    <row r="12" spans="1:3" s="2" customFormat="1" ht="18">
      <c r="A12" s="15"/>
      <c r="C12" s="3"/>
    </row>
    <row r="13" spans="1:3" s="2" customFormat="1">
      <c r="A13" s="18" t="s">
        <v>12</v>
      </c>
      <c r="C13" s="19">
        <v>9</v>
      </c>
    </row>
    <row r="14" spans="1:3" s="2" customFormat="1">
      <c r="A14" s="18"/>
      <c r="C14" s="3"/>
    </row>
    <row r="18" spans="3:3">
      <c r="C18" s="20"/>
    </row>
  </sheetData>
  <pageMargins left="0.78749999999999998" right="0.78749999999999998" top="1.05277777777778" bottom="1.05277777777778" header="0.78749999999999998" footer="0.78749999999999998"/>
  <pageSetup paperSize="9" firstPageNumber="2" orientation="portrait" useFirstPageNumber="1" horizontalDpi="300" verticalDpi="300"/>
  <headerFooter>
    <oddHeader>&amp;C&amp;"Times New Roman,Standaard"&amp;A</oddHeader>
    <oddFooter>&amp;L&amp;"Arial Narrow,Standaard"Stichting tot Behoud van de Sint Victorkerk te Waddinxveen&amp;R&amp;"Arial,Standaard"&amp;10 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25"/>
  <sheetViews>
    <sheetView zoomScale="85" zoomScaleNormal="85" workbookViewId="0">
      <selection activeCell="A21" sqref="A21"/>
    </sheetView>
  </sheetViews>
  <sheetFormatPr defaultColWidth="10.5" defaultRowHeight="15.5"/>
  <cols>
    <col min="1" max="1" width="71.5" customWidth="1"/>
  </cols>
  <sheetData>
    <row r="1" spans="1:3" s="2" customFormat="1" ht="18" customHeight="1">
      <c r="A1" s="21" t="s">
        <v>13</v>
      </c>
      <c r="C1" s="19"/>
    </row>
    <row r="2" spans="1:3" s="2" customFormat="1" ht="17" customHeight="1">
      <c r="A2" s="18" t="s">
        <v>14</v>
      </c>
      <c r="C2" s="3"/>
    </row>
    <row r="3" spans="1:3" s="2" customFormat="1" ht="17" customHeight="1">
      <c r="A3" s="2" t="s">
        <v>15</v>
      </c>
    </row>
    <row r="4" spans="1:3" s="2" customFormat="1" ht="17" customHeight="1">
      <c r="A4" s="2" t="s">
        <v>16</v>
      </c>
    </row>
    <row r="5" spans="1:3" s="2" customFormat="1" ht="17" customHeight="1"/>
    <row r="6" spans="1:3" s="8" customFormat="1" ht="24" customHeight="1">
      <c r="A6" s="22" t="s">
        <v>17</v>
      </c>
      <c r="C6" s="16"/>
    </row>
    <row r="7" spans="1:3" s="2" customFormat="1" ht="17" customHeight="1">
      <c r="C7" s="3"/>
    </row>
    <row r="8" spans="1:3" s="23" customFormat="1" ht="17" customHeight="1">
      <c r="A8" s="23" t="s">
        <v>18</v>
      </c>
      <c r="C8" s="24"/>
    </row>
    <row r="9" spans="1:3" s="2" customFormat="1" ht="17" customHeight="1">
      <c r="A9" s="2" t="s">
        <v>19</v>
      </c>
      <c r="C9" s="3"/>
    </row>
    <row r="10" spans="1:3" s="2" customFormat="1" ht="17" customHeight="1">
      <c r="A10" s="2" t="s">
        <v>20</v>
      </c>
      <c r="C10" s="3"/>
    </row>
    <row r="11" spans="1:3" s="2" customFormat="1" ht="17" customHeight="1">
      <c r="A11" s="2" t="s">
        <v>21</v>
      </c>
      <c r="C11" s="3"/>
    </row>
    <row r="12" spans="1:3" s="2" customFormat="1" ht="17" customHeight="1">
      <c r="C12" s="3"/>
    </row>
    <row r="13" spans="1:3" s="23" customFormat="1" ht="17" customHeight="1">
      <c r="A13" s="23" t="s">
        <v>22</v>
      </c>
      <c r="C13" s="24"/>
    </row>
    <row r="14" spans="1:3" s="2" customFormat="1" ht="17" customHeight="1">
      <c r="A14" s="2" t="s">
        <v>23</v>
      </c>
      <c r="C14" s="3"/>
    </row>
    <row r="15" spans="1:3" s="2" customFormat="1" ht="17" customHeight="1">
      <c r="A15" s="2" t="s">
        <v>24</v>
      </c>
      <c r="C15" s="3"/>
    </row>
    <row r="16" spans="1:3" s="2" customFormat="1" ht="17" customHeight="1">
      <c r="C16" s="7"/>
    </row>
    <row r="17" spans="1:3" s="23" customFormat="1" ht="17" customHeight="1">
      <c r="A17" s="23" t="s">
        <v>25</v>
      </c>
      <c r="C17" s="24"/>
    </row>
    <row r="18" spans="1:3" s="2" customFormat="1" ht="17" customHeight="1">
      <c r="A18" s="2" t="s">
        <v>26</v>
      </c>
      <c r="C18" s="3"/>
    </row>
    <row r="19" spans="1:3" s="2" customFormat="1" ht="17" customHeight="1">
      <c r="A19" s="2" t="s">
        <v>27</v>
      </c>
      <c r="C19" s="3"/>
    </row>
    <row r="20" spans="1:3" s="2" customFormat="1" ht="17" customHeight="1">
      <c r="C20" s="3"/>
    </row>
    <row r="21" spans="1:3" s="23" customFormat="1" ht="17" customHeight="1">
      <c r="A21" s="23" t="s">
        <v>28</v>
      </c>
      <c r="C21" s="24"/>
    </row>
    <row r="22" spans="1:3" s="2" customFormat="1" ht="17" customHeight="1">
      <c r="A22" s="2" t="s">
        <v>29</v>
      </c>
      <c r="C22" s="3"/>
    </row>
    <row r="23" spans="1:3" s="2" customFormat="1" ht="17" customHeight="1">
      <c r="A23" s="2" t="s">
        <v>30</v>
      </c>
      <c r="C23" s="3"/>
    </row>
    <row r="24" spans="1:3" s="2" customFormat="1" ht="17" customHeight="1">
      <c r="C24" s="3"/>
    </row>
    <row r="25" spans="1:3" s="2" customFormat="1" ht="17" customHeight="1">
      <c r="C25" s="3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Roman,Standaard"GRONDSLAGEN VOOR DE FINANCIËLE VERSLAGGEVING</oddHeader>
    <oddFooter>&amp;L&amp;"Arial Narrow,Standaard"Stichting tot Behoud van de Sint Victorkerk te Waddinxveen&amp;R&amp;"Arial,Standaard"&amp;10 Pagina &amp;P van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7"/>
  <sheetViews>
    <sheetView zoomScale="85" zoomScaleNormal="85" workbookViewId="0">
      <selection activeCell="A21" sqref="A21"/>
    </sheetView>
  </sheetViews>
  <sheetFormatPr defaultColWidth="10.5" defaultRowHeight="15.5"/>
  <cols>
    <col min="1" max="1" width="72.08203125" customWidth="1"/>
  </cols>
  <sheetData>
    <row r="1" spans="1:3" s="2" customFormat="1" ht="17" customHeight="1">
      <c r="A1" s="21" t="s">
        <v>31</v>
      </c>
      <c r="C1" s="19"/>
    </row>
    <row r="2" spans="1:3" s="2" customFormat="1" ht="17" customHeight="1">
      <c r="A2" s="18" t="s">
        <v>32</v>
      </c>
      <c r="C2" s="3"/>
    </row>
    <row r="3" spans="1:3" s="2" customFormat="1" ht="17" customHeight="1">
      <c r="A3" s="2" t="s">
        <v>33</v>
      </c>
    </row>
    <row r="4" spans="1:3" s="2" customFormat="1" ht="17" customHeight="1">
      <c r="A4" s="2" t="s">
        <v>34</v>
      </c>
    </row>
    <row r="5" spans="1:3" s="2" customFormat="1" ht="17" customHeight="1">
      <c r="A5" s="2" t="s">
        <v>35</v>
      </c>
      <c r="C5" s="3"/>
    </row>
    <row r="6" spans="1:3" s="2" customFormat="1" ht="17" customHeight="1">
      <c r="A6" s="2" t="s">
        <v>36</v>
      </c>
      <c r="C6" s="3"/>
    </row>
    <row r="7" spans="1:3" s="2" customFormat="1" ht="17" customHeight="1">
      <c r="A7" s="2" t="s">
        <v>37</v>
      </c>
      <c r="C7" s="3"/>
    </row>
    <row r="8" spans="1:3" s="2" customFormat="1" ht="17" customHeight="1">
      <c r="A8" s="2" t="s">
        <v>38</v>
      </c>
      <c r="C8" s="3"/>
    </row>
    <row r="9" spans="1:3" s="2" customFormat="1" ht="17" customHeight="1">
      <c r="C9" s="3"/>
    </row>
    <row r="10" spans="1:3" s="2" customFormat="1" ht="17" customHeight="1">
      <c r="C10" s="3"/>
    </row>
    <row r="11" spans="1:3" s="2" customFormat="1" ht="17" customHeight="1">
      <c r="A11" s="21" t="s">
        <v>39</v>
      </c>
      <c r="C11" s="19"/>
    </row>
    <row r="12" spans="1:3" s="2" customFormat="1" ht="17" customHeight="1">
      <c r="A12" s="2" t="s">
        <v>40</v>
      </c>
      <c r="C12" s="3"/>
    </row>
    <row r="13" spans="1:3" s="2" customFormat="1" ht="17" customHeight="1">
      <c r="C13" s="3"/>
    </row>
    <row r="14" spans="1:3" s="2" customFormat="1" ht="17" customHeight="1">
      <c r="C14" s="3"/>
    </row>
    <row r="15" spans="1:3" s="2" customFormat="1" ht="17" customHeight="1">
      <c r="A15" s="21" t="s">
        <v>41</v>
      </c>
      <c r="C15" s="19"/>
    </row>
    <row r="16" spans="1:3" s="2" customFormat="1" ht="17" customHeight="1">
      <c r="A16" s="2" t="s">
        <v>42</v>
      </c>
      <c r="C16" s="7"/>
    </row>
    <row r="17" spans="1:3" s="2" customFormat="1" ht="17" customHeight="1">
      <c r="A17" s="2" t="s">
        <v>43</v>
      </c>
      <c r="C17" s="3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Roman,Standaard"GRONDSLAGEN VOOR DE RESULTAATBEPALING</oddHeader>
    <oddFooter>&amp;L&amp;"Arial Narrow,Standaard"Stichting tot Behoud van de Sint Victorkerk te Waddinxveen&amp;R&amp;"Arial,Standaard"&amp;10 Pagina &amp;P van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24"/>
  <sheetViews>
    <sheetView zoomScale="85" zoomScaleNormal="85" workbookViewId="0">
      <selection activeCell="A21" sqref="A21"/>
    </sheetView>
  </sheetViews>
  <sheetFormatPr defaultColWidth="10.5" defaultRowHeight="15.5"/>
  <cols>
    <col min="1" max="1" width="41.08203125" customWidth="1"/>
    <col min="3" max="3" width="18.1640625" customWidth="1"/>
  </cols>
  <sheetData>
    <row r="1" spans="1:3" s="2" customFormat="1" ht="17" customHeight="1">
      <c r="A1" s="18" t="s">
        <v>44</v>
      </c>
      <c r="C1" s="3"/>
    </row>
    <row r="2" spans="1:3" s="8" customFormat="1" ht="28" customHeight="1">
      <c r="A2" s="22"/>
      <c r="C2" s="16"/>
    </row>
    <row r="3" spans="1:3" s="8" customFormat="1" ht="24" customHeight="1">
      <c r="A3" s="22" t="s">
        <v>45</v>
      </c>
      <c r="B3" s="25">
        <v>44196</v>
      </c>
      <c r="C3" s="26">
        <v>43830</v>
      </c>
    </row>
    <row r="4" spans="1:3" s="8" customFormat="1" ht="28" customHeight="1">
      <c r="A4" s="22"/>
      <c r="C4" s="16"/>
    </row>
    <row r="5" spans="1:3">
      <c r="A5" s="22" t="s">
        <v>46</v>
      </c>
      <c r="C5" s="3"/>
    </row>
    <row r="6" spans="1:3" s="8" customFormat="1" ht="28" customHeight="1">
      <c r="A6" s="22"/>
      <c r="C6" s="27"/>
    </row>
    <row r="7" spans="1:3">
      <c r="A7" s="28" t="s">
        <v>47</v>
      </c>
      <c r="B7" s="28">
        <v>257</v>
      </c>
      <c r="C7" s="20">
        <v>0</v>
      </c>
    </row>
    <row r="8" spans="1:3" ht="17" customHeight="1">
      <c r="A8" s="18" t="s">
        <v>48</v>
      </c>
      <c r="B8" s="28">
        <v>621</v>
      </c>
      <c r="C8" s="29">
        <v>952</v>
      </c>
    </row>
    <row r="9" spans="1:3" ht="17" customHeight="1">
      <c r="A9" s="18" t="s">
        <v>49</v>
      </c>
      <c r="B9" s="28">
        <v>320</v>
      </c>
      <c r="C9" s="30">
        <v>930</v>
      </c>
    </row>
    <row r="10" spans="1:3" ht="17" customHeight="1">
      <c r="A10" s="18" t="s">
        <v>50</v>
      </c>
      <c r="B10" s="31">
        <v>93013</v>
      </c>
      <c r="C10" s="31">
        <v>94476</v>
      </c>
    </row>
    <row r="11" spans="1:3" ht="17" customHeight="1">
      <c r="A11" s="2"/>
      <c r="B11" s="7" t="s">
        <v>51</v>
      </c>
      <c r="C11" s="7" t="s">
        <v>51</v>
      </c>
    </row>
    <row r="12" spans="1:3" ht="17" customHeight="1">
      <c r="A12" s="2" t="s">
        <v>52</v>
      </c>
      <c r="B12" s="31">
        <f>SUM(B7:B10)</f>
        <v>94211</v>
      </c>
      <c r="C12" s="31">
        <f>SUM(C7:C10)</f>
        <v>96358</v>
      </c>
    </row>
    <row r="13" spans="1:3" ht="17" customHeight="1">
      <c r="A13" s="2"/>
      <c r="B13" s="7" t="s">
        <v>53</v>
      </c>
      <c r="C13" s="7" t="s">
        <v>53</v>
      </c>
    </row>
    <row r="14" spans="1:3" ht="17" customHeight="1">
      <c r="A14" s="2"/>
      <c r="C14" s="7"/>
    </row>
    <row r="15" spans="1:3" ht="17" customHeight="1">
      <c r="A15" s="2"/>
      <c r="C15" s="7"/>
    </row>
    <row r="16" spans="1:3" ht="17" customHeight="1">
      <c r="A16" s="22" t="s">
        <v>54</v>
      </c>
      <c r="C16" s="7"/>
    </row>
    <row r="17" spans="1:3" ht="17" customHeight="1">
      <c r="A17" s="22"/>
      <c r="C17" s="7"/>
    </row>
    <row r="18" spans="1:3" ht="17" customHeight="1">
      <c r="A18" s="22" t="s">
        <v>55</v>
      </c>
      <c r="C18" s="7"/>
    </row>
    <row r="19" spans="1:3" ht="17" customHeight="1">
      <c r="A19" s="22"/>
      <c r="C19" s="7"/>
    </row>
    <row r="20" spans="1:3" ht="17" customHeight="1">
      <c r="A20" s="2" t="s">
        <v>56</v>
      </c>
      <c r="B20" s="31">
        <v>94153</v>
      </c>
      <c r="C20" s="29">
        <f>SUM(C12)</f>
        <v>96358</v>
      </c>
    </row>
    <row r="21" spans="1:3" ht="17" customHeight="1">
      <c r="A21" s="2" t="s">
        <v>57</v>
      </c>
      <c r="B21" s="28">
        <v>58</v>
      </c>
      <c r="C21" s="7">
        <v>0</v>
      </c>
    </row>
    <row r="22" spans="1:3" ht="17" customHeight="1">
      <c r="A22" s="2"/>
      <c r="B22" s="7" t="s">
        <v>51</v>
      </c>
      <c r="C22" s="7" t="s">
        <v>51</v>
      </c>
    </row>
    <row r="23" spans="1:3" ht="17" customHeight="1">
      <c r="A23" s="2" t="s">
        <v>52</v>
      </c>
      <c r="B23" s="31">
        <f>SUM(B20:B21)</f>
        <v>94211</v>
      </c>
      <c r="C23" s="31">
        <f>SUM(C20:C21)</f>
        <v>96358</v>
      </c>
    </row>
    <row r="24" spans="1:3" ht="17" customHeight="1">
      <c r="A24" s="2"/>
      <c r="B24" s="7" t="s">
        <v>53</v>
      </c>
      <c r="C24" s="7" t="s">
        <v>53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Roman,Standaard"&amp;A</oddHeader>
    <oddFooter>&amp;L&amp;"Arial Narrow,Standaard"Stichting tot Behoud van de Sint Victorkerk te Waddinxveen&amp;R&amp;"Arial,Standaard"&amp;10 Pagina &amp;P van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C32"/>
  <sheetViews>
    <sheetView zoomScale="85" zoomScaleNormal="85" workbookViewId="0">
      <selection activeCell="A21" sqref="A21"/>
    </sheetView>
  </sheetViews>
  <sheetFormatPr defaultColWidth="10.5" defaultRowHeight="15.5"/>
  <cols>
    <col min="1" max="1" width="46.5" customWidth="1"/>
  </cols>
  <sheetData>
    <row r="1" spans="1:3" s="2" customFormat="1" ht="17" customHeight="1">
      <c r="A1" s="18" t="s">
        <v>44</v>
      </c>
      <c r="C1" s="3"/>
    </row>
    <row r="2" spans="1:3" s="8" customFormat="1" ht="24" customHeight="1">
      <c r="A2" s="22"/>
      <c r="C2" s="16"/>
    </row>
    <row r="3" spans="1:3" s="8" customFormat="1" ht="24" customHeight="1">
      <c r="A3" s="22" t="s">
        <v>58</v>
      </c>
      <c r="B3" s="25">
        <v>44196</v>
      </c>
      <c r="C3" s="26">
        <v>43830</v>
      </c>
    </row>
    <row r="4" spans="1:3" s="8" customFormat="1" ht="17" customHeight="1">
      <c r="A4" s="22"/>
      <c r="C4" s="32"/>
    </row>
    <row r="5" spans="1:3" ht="17" customHeight="1">
      <c r="A5" s="18" t="s">
        <v>59</v>
      </c>
      <c r="B5" s="28">
        <v>721</v>
      </c>
      <c r="C5" s="29">
        <v>1728</v>
      </c>
    </row>
    <row r="6" spans="1:3" ht="17" customHeight="1">
      <c r="A6" s="18" t="s">
        <v>60</v>
      </c>
      <c r="B6" s="28">
        <v>0</v>
      </c>
      <c r="C6" s="33">
        <v>2580</v>
      </c>
    </row>
    <row r="7" spans="1:3" ht="17" customHeight="1">
      <c r="A7" s="18" t="s">
        <v>61</v>
      </c>
      <c r="B7" s="28">
        <v>253</v>
      </c>
      <c r="C7" s="2">
        <v>87</v>
      </c>
    </row>
    <row r="8" spans="1:3" ht="17" customHeight="1">
      <c r="A8" s="18" t="s">
        <v>62</v>
      </c>
      <c r="B8" s="31">
        <v>2370</v>
      </c>
      <c r="C8" s="33">
        <v>661</v>
      </c>
    </row>
    <row r="9" spans="1:3" ht="17" customHeight="1">
      <c r="A9" s="18" t="s">
        <v>63</v>
      </c>
      <c r="B9" s="28">
        <v>587</v>
      </c>
      <c r="C9" s="33">
        <v>918</v>
      </c>
    </row>
    <row r="10" spans="1:3">
      <c r="A10" s="13" t="s">
        <v>64</v>
      </c>
      <c r="B10" s="28">
        <v>320</v>
      </c>
      <c r="C10" s="20">
        <v>0</v>
      </c>
    </row>
    <row r="11" spans="1:3" ht="17" customHeight="1">
      <c r="A11" s="18" t="s">
        <v>65</v>
      </c>
      <c r="B11" s="28">
        <v>0</v>
      </c>
      <c r="C11" s="33">
        <v>1350</v>
      </c>
    </row>
    <row r="12" spans="1:3" ht="17" customHeight="1">
      <c r="A12" s="18" t="s">
        <v>66</v>
      </c>
      <c r="B12" s="28">
        <v>417</v>
      </c>
      <c r="C12" s="2">
        <v>974</v>
      </c>
    </row>
    <row r="13" spans="1:3" ht="17" customHeight="1">
      <c r="A13" s="18" t="s">
        <v>67</v>
      </c>
      <c r="B13" s="28">
        <v>870</v>
      </c>
      <c r="C13" s="33">
        <v>1851</v>
      </c>
    </row>
    <row r="14" spans="1:3">
      <c r="A14" s="13" t="s">
        <v>68</v>
      </c>
      <c r="B14" s="28">
        <v>250</v>
      </c>
      <c r="C14" s="20">
        <v>0</v>
      </c>
    </row>
    <row r="15" spans="1:3" ht="17" customHeight="1">
      <c r="A15" s="18" t="s">
        <v>69</v>
      </c>
      <c r="B15" s="28">
        <v>251</v>
      </c>
      <c r="C15" s="33">
        <v>603</v>
      </c>
    </row>
    <row r="16" spans="1:3" ht="17" customHeight="1">
      <c r="A16" s="18" t="s">
        <v>70</v>
      </c>
      <c r="B16" s="28">
        <v>0</v>
      </c>
      <c r="C16" s="7">
        <v>20</v>
      </c>
    </row>
    <row r="17" spans="1:3" ht="17" customHeight="1">
      <c r="A17" s="18" t="s">
        <v>71</v>
      </c>
      <c r="B17" s="28">
        <v>2</v>
      </c>
      <c r="C17" s="29">
        <v>338</v>
      </c>
    </row>
    <row r="18" spans="1:3" ht="17" customHeight="1">
      <c r="A18" s="18" t="s">
        <v>72</v>
      </c>
      <c r="B18" s="28">
        <v>0</v>
      </c>
      <c r="C18" s="2">
        <v>70</v>
      </c>
    </row>
    <row r="19" spans="1:3" ht="17" customHeight="1">
      <c r="A19" s="18" t="s">
        <v>73</v>
      </c>
      <c r="B19" s="28">
        <v>620</v>
      </c>
      <c r="C19" s="33">
        <v>919</v>
      </c>
    </row>
    <row r="20" spans="1:3" ht="17" customHeight="1">
      <c r="A20" s="18" t="s">
        <v>74</v>
      </c>
      <c r="B20" s="28">
        <v>0</v>
      </c>
      <c r="C20" s="33">
        <v>4</v>
      </c>
    </row>
    <row r="21" spans="1:3" ht="17" customHeight="1">
      <c r="A21" s="2"/>
      <c r="B21" s="28"/>
      <c r="C21" s="33"/>
    </row>
    <row r="22" spans="1:3" ht="17" customHeight="1">
      <c r="A22" s="22" t="s">
        <v>75</v>
      </c>
      <c r="B22" s="7" t="s">
        <v>51</v>
      </c>
      <c r="C22" s="7" t="s">
        <v>51</v>
      </c>
    </row>
    <row r="23" spans="1:3" ht="17" customHeight="1">
      <c r="A23" s="2"/>
      <c r="B23" s="30">
        <f>SUM(B5:B20)</f>
        <v>6661</v>
      </c>
      <c r="C23" s="29">
        <f>+SUM(C5:C21)</f>
        <v>12103</v>
      </c>
    </row>
    <row r="24" spans="1:3">
      <c r="B24" s="28"/>
      <c r="C24" s="1"/>
    </row>
    <row r="25" spans="1:3" ht="17" customHeight="1">
      <c r="A25" s="22" t="s">
        <v>76</v>
      </c>
      <c r="B25" s="28"/>
      <c r="C25" s="3"/>
    </row>
    <row r="26" spans="1:3" ht="17" customHeight="1">
      <c r="A26" s="2" t="s">
        <v>39</v>
      </c>
      <c r="B26" s="30">
        <f>'TOELICHTING OP WINST- EN VERLIE'!B18</f>
        <v>1158</v>
      </c>
      <c r="C26" s="33">
        <v>903</v>
      </c>
    </row>
    <row r="27" spans="1:3" ht="17" customHeight="1">
      <c r="A27" s="22"/>
      <c r="B27" s="28"/>
      <c r="C27" s="3"/>
    </row>
    <row r="28" spans="1:3" ht="17" customHeight="1">
      <c r="A28" s="8" t="s">
        <v>77</v>
      </c>
      <c r="B28" s="30">
        <v>-1158</v>
      </c>
      <c r="C28" s="33">
        <v>-903</v>
      </c>
    </row>
    <row r="29" spans="1:3" ht="17" customHeight="1">
      <c r="A29" s="8"/>
      <c r="B29" s="7" t="s">
        <v>51</v>
      </c>
      <c r="C29" s="7" t="s">
        <v>51</v>
      </c>
    </row>
    <row r="30" spans="1:3" s="9" customFormat="1" ht="17" customHeight="1">
      <c r="A30" s="8" t="s">
        <v>78</v>
      </c>
      <c r="B30" s="30">
        <f>B23-B26</f>
        <v>5503</v>
      </c>
      <c r="C30" s="29">
        <f>SUM(C23-C26)</f>
        <v>11200</v>
      </c>
    </row>
    <row r="31" spans="1:3" ht="17" customHeight="1">
      <c r="A31" s="2"/>
      <c r="B31" s="7" t="s">
        <v>53</v>
      </c>
      <c r="C31" s="7" t="s">
        <v>53</v>
      </c>
    </row>
    <row r="32" spans="1:3" ht="17" customHeight="1">
      <c r="A32" s="2"/>
      <c r="C32" s="7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Roman,Standaard"WINST- EN VERLIESREKENING OVER 2020</oddHeader>
    <oddFooter>&amp;L&amp;"Arial Narrow,Standaard"Stichting tot Behoud van de Sint Victorkerk te Waddinxveen&amp;R&amp;"Arial,Standaard"&amp;10 Pagina &amp;P van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C57"/>
  <sheetViews>
    <sheetView zoomScale="85" zoomScaleNormal="85" workbookViewId="0">
      <selection activeCell="A40" sqref="A40"/>
    </sheetView>
  </sheetViews>
  <sheetFormatPr defaultColWidth="10.5" defaultRowHeight="15.5"/>
  <cols>
    <col min="1" max="1" width="46.5" customWidth="1"/>
    <col min="2" max="2" width="11.33203125" customWidth="1"/>
    <col min="3" max="3" width="12.75" customWidth="1"/>
  </cols>
  <sheetData>
    <row r="1" spans="1:3" s="18" customFormat="1" ht="17" customHeight="1">
      <c r="A1" s="18" t="s">
        <v>44</v>
      </c>
      <c r="C1" s="19"/>
    </row>
    <row r="2" spans="1:3" s="2" customFormat="1" ht="17" customHeight="1">
      <c r="A2" s="18"/>
      <c r="C2" s="3"/>
    </row>
    <row r="3" spans="1:3" s="2" customFormat="1" ht="28" customHeight="1">
      <c r="A3" s="22" t="s">
        <v>45</v>
      </c>
      <c r="C3" s="3"/>
    </row>
    <row r="4" spans="1:3" s="8" customFormat="1" ht="28" customHeight="1">
      <c r="A4" s="22"/>
      <c r="C4" s="16"/>
    </row>
    <row r="5" spans="1:3" s="8" customFormat="1" ht="24" customHeight="1">
      <c r="A5" s="8" t="s">
        <v>79</v>
      </c>
      <c r="B5" s="25">
        <v>44196</v>
      </c>
      <c r="C5" s="26">
        <v>43830</v>
      </c>
    </row>
    <row r="6" spans="1:3" ht="17" customHeight="1">
      <c r="A6" s="2"/>
      <c r="C6" s="27"/>
    </row>
    <row r="7" spans="1:3" ht="17" customHeight="1">
      <c r="A7" s="2" t="s">
        <v>47</v>
      </c>
      <c r="B7" s="28">
        <v>257</v>
      </c>
      <c r="C7" s="7">
        <v>0</v>
      </c>
    </row>
    <row r="8" spans="1:3" ht="17" customHeight="1">
      <c r="A8" s="2" t="s">
        <v>80</v>
      </c>
      <c r="B8" s="28">
        <v>621</v>
      </c>
      <c r="C8" s="7">
        <v>952</v>
      </c>
    </row>
    <row r="9" spans="1:3" ht="17" customHeight="1">
      <c r="A9" s="2"/>
      <c r="B9" s="28"/>
      <c r="C9" s="33"/>
    </row>
    <row r="10" spans="1:3" ht="17" customHeight="1">
      <c r="A10" s="2" t="s">
        <v>52</v>
      </c>
      <c r="B10" s="7" t="s">
        <v>51</v>
      </c>
      <c r="C10" s="7" t="s">
        <v>51</v>
      </c>
    </row>
    <row r="11" spans="1:3" ht="17" customHeight="1">
      <c r="A11" s="2"/>
      <c r="B11" s="28">
        <f>B7+B8</f>
        <v>878</v>
      </c>
      <c r="C11" s="33">
        <f>SUM(C7:C8)</f>
        <v>952</v>
      </c>
    </row>
    <row r="12" spans="1:3" ht="17" customHeight="1">
      <c r="A12" s="8" t="s">
        <v>46</v>
      </c>
      <c r="B12" s="28"/>
      <c r="C12" s="7"/>
    </row>
    <row r="13" spans="1:3" ht="17" customHeight="1">
      <c r="A13" s="2"/>
      <c r="B13" s="28"/>
      <c r="C13" s="3"/>
    </row>
    <row r="14" spans="1:3" ht="17" customHeight="1">
      <c r="A14" s="23" t="s">
        <v>18</v>
      </c>
      <c r="B14" s="28"/>
      <c r="C14" s="3"/>
    </row>
    <row r="15" spans="1:3" ht="17" customHeight="1">
      <c r="A15" s="2" t="s">
        <v>81</v>
      </c>
      <c r="B15" s="28">
        <v>320</v>
      </c>
      <c r="C15" s="7">
        <v>270</v>
      </c>
    </row>
    <row r="16" spans="1:3" ht="17" customHeight="1">
      <c r="A16" s="2" t="s">
        <v>82</v>
      </c>
      <c r="B16" s="28">
        <v>0</v>
      </c>
      <c r="C16" s="7">
        <v>82</v>
      </c>
    </row>
    <row r="17" spans="1:3" ht="17" customHeight="1">
      <c r="A17" s="2" t="s">
        <v>83</v>
      </c>
      <c r="B17" s="28">
        <v>0</v>
      </c>
      <c r="C17" s="7">
        <v>240</v>
      </c>
    </row>
    <row r="18" spans="1:3" ht="17" customHeight="1">
      <c r="A18" s="2" t="s">
        <v>84</v>
      </c>
      <c r="B18" s="28">
        <v>0</v>
      </c>
      <c r="C18" s="29">
        <v>338</v>
      </c>
    </row>
    <row r="19" spans="1:3" ht="17" customHeight="1">
      <c r="A19" s="2"/>
      <c r="B19" s="7" t="s">
        <v>51</v>
      </c>
      <c r="C19" s="7" t="s">
        <v>51</v>
      </c>
    </row>
    <row r="20" spans="1:3" ht="17" customHeight="1">
      <c r="A20" s="2" t="s">
        <v>52</v>
      </c>
      <c r="B20" s="28">
        <f>SUM(B15:B18)</f>
        <v>320</v>
      </c>
      <c r="C20" s="28">
        <f>SUM(C15:C18)</f>
        <v>930</v>
      </c>
    </row>
    <row r="21" spans="1:3">
      <c r="B21" s="28"/>
      <c r="C21" s="1"/>
    </row>
    <row r="22" spans="1:3" ht="17" customHeight="1">
      <c r="A22" s="23" t="s">
        <v>22</v>
      </c>
      <c r="B22" s="28"/>
      <c r="C22" s="7"/>
    </row>
    <row r="23" spans="1:3" ht="17" customHeight="1">
      <c r="A23" s="2" t="s">
        <v>85</v>
      </c>
      <c r="B23" s="30">
        <v>4555</v>
      </c>
      <c r="C23" s="29">
        <v>6321</v>
      </c>
    </row>
    <row r="24" spans="1:3" ht="17" customHeight="1">
      <c r="A24" s="2" t="s">
        <v>86</v>
      </c>
      <c r="B24" s="30">
        <v>87925</v>
      </c>
      <c r="C24" s="29">
        <v>87920</v>
      </c>
    </row>
    <row r="25" spans="1:3" ht="17" customHeight="1">
      <c r="A25" s="2" t="s">
        <v>87</v>
      </c>
      <c r="B25" s="28">
        <v>533</v>
      </c>
      <c r="C25" s="29">
        <v>235</v>
      </c>
    </row>
    <row r="26" spans="1:3" ht="17" customHeight="1">
      <c r="A26" s="2"/>
      <c r="B26" s="7" t="s">
        <v>51</v>
      </c>
      <c r="C26" s="7" t="s">
        <v>51</v>
      </c>
    </row>
    <row r="27" spans="1:3" ht="17" customHeight="1">
      <c r="A27" s="2" t="s">
        <v>52</v>
      </c>
      <c r="B27" s="29">
        <f>SUM(B23:B25)</f>
        <v>93013</v>
      </c>
      <c r="C27" s="29">
        <f>SUM(C23:C25)</f>
        <v>94476</v>
      </c>
    </row>
    <row r="28" spans="1:3" ht="17" customHeight="1">
      <c r="A28" s="2"/>
      <c r="B28" s="28"/>
      <c r="C28" s="7"/>
    </row>
    <row r="29" spans="1:3" ht="17" customHeight="1">
      <c r="A29" s="2"/>
      <c r="B29" s="28"/>
      <c r="C29" s="7"/>
    </row>
    <row r="30" spans="1:3" ht="17" customHeight="1">
      <c r="A30" s="22" t="s">
        <v>88</v>
      </c>
      <c r="B30" s="31">
        <f>B11+B20+B27</f>
        <v>94211</v>
      </c>
      <c r="C30" s="31">
        <f>C11+C20+C27</f>
        <v>96358</v>
      </c>
    </row>
    <row r="31" spans="1:3" ht="17" customHeight="1">
      <c r="A31" s="22"/>
      <c r="B31" s="7" t="s">
        <v>53</v>
      </c>
      <c r="C31" s="7" t="s">
        <v>53</v>
      </c>
    </row>
    <row r="32" spans="1:3" ht="17" customHeight="1">
      <c r="A32" s="22"/>
      <c r="B32" s="7"/>
      <c r="C32" s="7"/>
    </row>
    <row r="33" spans="1:3" ht="17" customHeight="1">
      <c r="A33" s="22"/>
      <c r="B33" s="7"/>
      <c r="C33" s="7"/>
    </row>
    <row r="34" spans="1:3" ht="17" customHeight="1">
      <c r="A34" s="22"/>
      <c r="B34" s="7"/>
      <c r="C34" s="7"/>
    </row>
    <row r="35" spans="1:3" ht="17" customHeight="1">
      <c r="A35" s="22"/>
      <c r="B35" s="7"/>
      <c r="C35" s="7"/>
    </row>
    <row r="36" spans="1:3" ht="17" customHeight="1">
      <c r="A36" s="22"/>
      <c r="B36" s="7"/>
      <c r="C36" s="7"/>
    </row>
    <row r="37" spans="1:3" ht="17" customHeight="1">
      <c r="A37" s="22"/>
      <c r="B37" s="7"/>
      <c r="C37" s="7"/>
    </row>
    <row r="38" spans="1:3" ht="17" customHeight="1">
      <c r="A38" s="22"/>
      <c r="B38" s="7"/>
      <c r="C38" s="7"/>
    </row>
    <row r="39" spans="1:3" ht="17" customHeight="1">
      <c r="A39" s="22"/>
      <c r="B39" s="31"/>
      <c r="C39" s="29"/>
    </row>
    <row r="40" spans="1:3" ht="17" customHeight="1">
      <c r="A40" s="2"/>
      <c r="C40" s="7"/>
    </row>
    <row r="41" spans="1:3" ht="17" customHeight="1">
      <c r="A41" s="22" t="s">
        <v>54</v>
      </c>
      <c r="C41" s="7"/>
    </row>
    <row r="42" spans="1:3" ht="17" customHeight="1">
      <c r="A42" s="2"/>
      <c r="C42" s="3"/>
    </row>
    <row r="43" spans="1:3" s="8" customFormat="1" ht="24" customHeight="1">
      <c r="A43" s="8" t="s">
        <v>56</v>
      </c>
      <c r="B43" s="25">
        <v>44196</v>
      </c>
      <c r="C43" s="26">
        <v>43830</v>
      </c>
    </row>
    <row r="44" spans="1:3" ht="17" customHeight="1">
      <c r="A44" s="2"/>
      <c r="C44" s="27"/>
    </row>
    <row r="45" spans="1:3" ht="17" customHeight="1">
      <c r="A45" s="23" t="s">
        <v>56</v>
      </c>
      <c r="C45" s="7"/>
    </row>
    <row r="46" spans="1:3" ht="17" customHeight="1">
      <c r="A46" s="2" t="s">
        <v>89</v>
      </c>
      <c r="B46" s="30">
        <v>96358</v>
      </c>
      <c r="C46" s="29">
        <v>111953</v>
      </c>
    </row>
    <row r="47" spans="1:3" ht="31">
      <c r="A47" s="34" t="s">
        <v>90</v>
      </c>
      <c r="B47" s="28">
        <v>335</v>
      </c>
      <c r="C47" s="7">
        <v>0</v>
      </c>
    </row>
    <row r="48" spans="1:3" ht="17" customHeight="1">
      <c r="A48" s="2" t="s">
        <v>91</v>
      </c>
      <c r="B48" s="30">
        <v>7373</v>
      </c>
      <c r="C48" s="29">
        <v>27768.07</v>
      </c>
    </row>
    <row r="49" spans="1:3" ht="17" customHeight="1">
      <c r="A49" s="2"/>
      <c r="B49" s="7" t="s">
        <v>92</v>
      </c>
      <c r="C49" s="7" t="s">
        <v>92</v>
      </c>
    </row>
    <row r="50" spans="1:3" ht="17" customHeight="1">
      <c r="A50" s="2"/>
      <c r="B50" s="30">
        <f>B46-B47-B48</f>
        <v>88650</v>
      </c>
      <c r="C50" s="30">
        <f>C46-C47-C48</f>
        <v>84184.93</v>
      </c>
    </row>
    <row r="51" spans="1:3" ht="17" customHeight="1">
      <c r="A51" s="2"/>
      <c r="B51" s="7"/>
      <c r="C51" s="7"/>
    </row>
    <row r="52" spans="1:3" ht="17" customHeight="1">
      <c r="A52" s="2"/>
      <c r="B52" s="7"/>
      <c r="C52" s="7"/>
    </row>
    <row r="53" spans="1:3" ht="17" customHeight="1">
      <c r="A53" s="35" t="s">
        <v>93</v>
      </c>
      <c r="B53" s="28">
        <v>58</v>
      </c>
      <c r="C53" s="29">
        <v>0</v>
      </c>
    </row>
    <row r="54" spans="1:3" ht="17" customHeight="1">
      <c r="A54" s="2" t="s">
        <v>94</v>
      </c>
      <c r="B54" s="30">
        <v>5503</v>
      </c>
      <c r="C54" s="29">
        <f>SUM('WINST- EN VERLIESREKENING OVER '!C30)</f>
        <v>11200</v>
      </c>
    </row>
    <row r="55" spans="1:3" ht="17" customHeight="1">
      <c r="A55" s="2"/>
      <c r="B55" s="7" t="s">
        <v>92</v>
      </c>
      <c r="C55" s="7" t="s">
        <v>92</v>
      </c>
    </row>
    <row r="56" spans="1:3" ht="17" customHeight="1">
      <c r="A56" s="2" t="s">
        <v>52</v>
      </c>
      <c r="B56" s="31">
        <f>B50+B53+B54</f>
        <v>94211</v>
      </c>
      <c r="C56" s="31">
        <f>C50+C53+C54</f>
        <v>95384.93</v>
      </c>
    </row>
    <row r="57" spans="1:3" ht="17" customHeight="1">
      <c r="A57" s="2"/>
      <c r="B57" s="7" t="s">
        <v>53</v>
      </c>
      <c r="C57" s="7" t="s">
        <v>53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Roman,Standaard"TOELICHTING OP DE BALANS PER 31 DECEMBER 2020</oddHeader>
    <oddFooter>&amp;L&amp;"Arial Narrow,Standaard"Stichting tot Behoud van de Sint Victorkerk te Waddinxveen&amp;R&amp;"Arial,Standaard"&amp;10 Pagina &amp;P van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C29"/>
  <sheetViews>
    <sheetView tabSelected="1" topLeftCell="A10" zoomScale="85" zoomScaleNormal="85" workbookViewId="0">
      <selection activeCell="A15" sqref="A15"/>
    </sheetView>
  </sheetViews>
  <sheetFormatPr defaultColWidth="10.5" defaultRowHeight="15.5"/>
  <cols>
    <col min="1" max="1" width="44.08203125" customWidth="1"/>
  </cols>
  <sheetData>
    <row r="1" spans="1:3" s="18" customFormat="1" ht="24" customHeight="1">
      <c r="A1" s="18" t="s">
        <v>44</v>
      </c>
      <c r="C1" s="19"/>
    </row>
    <row r="2" spans="1:3" s="2" customFormat="1" ht="28" customHeight="1">
      <c r="A2" s="22"/>
      <c r="B2" s="25">
        <v>44196</v>
      </c>
      <c r="C2" s="26">
        <v>43830</v>
      </c>
    </row>
    <row r="3" spans="1:3" s="8" customFormat="1" ht="24" customHeight="1">
      <c r="A3" s="8" t="s">
        <v>76</v>
      </c>
      <c r="C3" s="32"/>
    </row>
    <row r="4" spans="1:3" s="2" customFormat="1" ht="17" customHeight="1">
      <c r="C4" s="27"/>
    </row>
    <row r="5" spans="1:3" s="2" customFormat="1" ht="17" customHeight="1">
      <c r="A5" s="23" t="s">
        <v>39</v>
      </c>
      <c r="C5" s="3"/>
    </row>
    <row r="6" spans="1:3" s="2" customFormat="1" ht="16" customHeight="1">
      <c r="A6" s="2" t="s">
        <v>95</v>
      </c>
      <c r="B6" s="2">
        <v>212</v>
      </c>
      <c r="C6" s="2">
        <v>204</v>
      </c>
    </row>
    <row r="7" spans="1:3" s="2" customFormat="1" ht="17" customHeight="1">
      <c r="A7" s="2" t="s">
        <v>96</v>
      </c>
      <c r="B7" s="2">
        <v>540</v>
      </c>
      <c r="C7" s="2">
        <v>540</v>
      </c>
    </row>
    <row r="8" spans="1:3" s="2" customFormat="1" ht="17" customHeight="1">
      <c r="A8" s="2" t="s">
        <v>97</v>
      </c>
      <c r="B8" s="2">
        <v>119</v>
      </c>
      <c r="C8" s="2">
        <v>0</v>
      </c>
    </row>
    <row r="9" spans="1:3" s="2" customFormat="1" ht="17" customHeight="1">
      <c r="A9" s="2" t="s">
        <v>98</v>
      </c>
      <c r="B9" s="2">
        <v>42</v>
      </c>
      <c r="C9" s="2">
        <v>0</v>
      </c>
    </row>
    <row r="10" spans="1:3" s="2" customFormat="1" ht="17" customHeight="1">
      <c r="A10" s="2" t="s">
        <v>99</v>
      </c>
      <c r="B10" s="2">
        <v>0</v>
      </c>
      <c r="C10" s="2">
        <v>60</v>
      </c>
    </row>
    <row r="11" spans="1:3" ht="17" customHeight="1">
      <c r="A11" s="2" t="s">
        <v>100</v>
      </c>
      <c r="B11" s="28">
        <v>0</v>
      </c>
      <c r="C11" s="2">
        <v>4</v>
      </c>
    </row>
    <row r="12" spans="1:3">
      <c r="A12" s="28" t="s">
        <v>101</v>
      </c>
      <c r="B12" s="28">
        <v>66</v>
      </c>
      <c r="C12" s="36">
        <v>0</v>
      </c>
    </row>
    <row r="13" spans="1:3" s="2" customFormat="1" ht="17" customHeight="1">
      <c r="A13" s="2" t="s">
        <v>102</v>
      </c>
      <c r="B13" s="2">
        <v>116</v>
      </c>
      <c r="C13" s="2">
        <v>0</v>
      </c>
    </row>
    <row r="14" spans="1:3" s="2" customFormat="1" ht="17" customHeight="1">
      <c r="A14" s="2" t="s">
        <v>103</v>
      </c>
      <c r="B14" s="2">
        <v>0</v>
      </c>
      <c r="C14" s="2">
        <v>25</v>
      </c>
    </row>
    <row r="15" spans="1:3" s="2" customFormat="1" ht="17" customHeight="1">
      <c r="A15" s="2" t="s">
        <v>104</v>
      </c>
      <c r="B15" s="2">
        <v>55</v>
      </c>
      <c r="C15" s="2">
        <v>70</v>
      </c>
    </row>
    <row r="16" spans="1:3">
      <c r="A16" s="28" t="s">
        <v>105</v>
      </c>
      <c r="B16" s="28">
        <v>8</v>
      </c>
      <c r="C16" s="20">
        <v>0</v>
      </c>
    </row>
    <row r="17" spans="1:3" s="2" customFormat="1" ht="17" customHeight="1">
      <c r="B17" s="7" t="s">
        <v>51</v>
      </c>
      <c r="C17" s="7" t="s">
        <v>51</v>
      </c>
    </row>
    <row r="18" spans="1:3" s="2" customFormat="1" ht="17" customHeight="1">
      <c r="A18" s="2" t="s">
        <v>52</v>
      </c>
      <c r="B18" s="33">
        <f>SUM(B5:B16)</f>
        <v>1158</v>
      </c>
      <c r="C18" s="7">
        <f>SUM(C6:C15)</f>
        <v>903</v>
      </c>
    </row>
    <row r="19" spans="1:3" s="2" customFormat="1" ht="17" customHeight="1">
      <c r="B19" s="7" t="s">
        <v>53</v>
      </c>
      <c r="C19" s="7" t="s">
        <v>53</v>
      </c>
    </row>
    <row r="20" spans="1:3" s="2" customFormat="1" ht="17" customHeight="1">
      <c r="C20" s="7"/>
    </row>
    <row r="21" spans="1:3" s="2" customFormat="1" ht="17" customHeight="1">
      <c r="A21" s="2" t="s">
        <v>106</v>
      </c>
    </row>
    <row r="22" spans="1:3" s="2" customFormat="1" ht="17" customHeight="1">
      <c r="A22" s="37" t="s">
        <v>107</v>
      </c>
    </row>
    <row r="23" spans="1:3" s="2" customFormat="1" ht="17" customHeight="1"/>
    <row r="24" spans="1:3" s="2" customFormat="1" ht="17" customHeight="1">
      <c r="A24" s="2" t="s">
        <v>108</v>
      </c>
      <c r="C24" s="14" t="s">
        <v>109</v>
      </c>
    </row>
    <row r="25" spans="1:3" s="2" customFormat="1" ht="17" customHeight="1">
      <c r="C25" s="3"/>
    </row>
    <row r="26" spans="1:3" s="2" customFormat="1" ht="17" customHeight="1">
      <c r="C26" s="3"/>
    </row>
    <row r="27" spans="1:3" s="2" customFormat="1" ht="17" customHeight="1">
      <c r="C27" s="3"/>
    </row>
    <row r="28" spans="1:3" s="2" customFormat="1" ht="17" customHeight="1">
      <c r="A28" s="2" t="s">
        <v>110</v>
      </c>
      <c r="C28" s="14" t="s">
        <v>111</v>
      </c>
    </row>
    <row r="29" spans="1:3" s="2" customFormat="1" ht="17" customHeight="1">
      <c r="C29" s="14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Roman,Standaard"TOELICHTING OP WINST- EN VERLIESREKENING</oddHeader>
    <oddFooter>&amp;L&amp;"Arial Narrow,Standaard"Stichting tot Behoud van de Sint Victorkerk te Waddinxveen&amp;R&amp;"Arial,Standaard"&amp;10 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2</vt:i4>
      </vt:variant>
    </vt:vector>
  </HeadingPairs>
  <TitlesOfParts>
    <vt:vector size="10" baseType="lpstr">
      <vt:lpstr>Voorblad</vt:lpstr>
      <vt:lpstr>Inhoudsopgave</vt:lpstr>
      <vt:lpstr>Grondslagen voor de financiële </vt:lpstr>
      <vt:lpstr>Grondslagen voor de resultaatbe</vt:lpstr>
      <vt:lpstr>BALANS PER 31 DECEMBER 2020</vt:lpstr>
      <vt:lpstr>WINST- EN VERLIESREKENING OVER </vt:lpstr>
      <vt:lpstr>TOELICHTING OP DE BALANS PER 31</vt:lpstr>
      <vt:lpstr>TOELICHTING OP WINST- EN VERLIE</vt:lpstr>
      <vt:lpstr>'TOELICHTING OP DE BALANS PER 31'!Afdrukbereik</vt:lpstr>
      <vt:lpstr>Voorblad!Afdrukbereik</vt:lpstr>
    </vt:vector>
  </TitlesOfParts>
  <Company>Particulier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2004 A.A.J. Diks</dc:creator>
  <cp:lastModifiedBy>Jan van Steen</cp:lastModifiedBy>
  <cp:revision>15</cp:revision>
  <cp:lastPrinted>2021-05-31T20:23:25Z</cp:lastPrinted>
  <dcterms:created xsi:type="dcterms:W3CDTF">2015-09-05T16:31:06Z</dcterms:created>
  <dcterms:modified xsi:type="dcterms:W3CDTF">2021-05-31T21:11:51Z</dcterms:modified>
  <dc:language>nl-NL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Particulier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